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<sst xmlns="http://schemas.openxmlformats.org/spreadsheetml/2006/main" count="107" uniqueCount="101">
  <si>
    <t>Název par.</t>
  </si>
  <si>
    <t>paragraf</t>
  </si>
  <si>
    <t>celkem výdaj 
za paragraf</t>
  </si>
  <si>
    <t>z rozpočtu
obce</t>
  </si>
  <si>
    <t>Daňové příjm</t>
  </si>
  <si>
    <t>Spl.půjček ob</t>
  </si>
  <si>
    <t>Zem a potr.</t>
  </si>
  <si>
    <t>Les</t>
  </si>
  <si>
    <t>Ost.kom.cyklo</t>
  </si>
  <si>
    <t>Pitná voda</t>
  </si>
  <si>
    <t>SPOZ</t>
  </si>
  <si>
    <t>Tělovýchova</t>
  </si>
  <si>
    <t>Nebyty</t>
  </si>
  <si>
    <t>Veř.osvětl.</t>
  </si>
  <si>
    <t>Pohřebnictví</t>
  </si>
  <si>
    <t>Veř.zeleň</t>
  </si>
  <si>
    <t>Hasiči</t>
  </si>
  <si>
    <t>Zastupitelstvo</t>
  </si>
  <si>
    <t>Obec</t>
  </si>
  <si>
    <t>Fin.operace</t>
  </si>
  <si>
    <t>Pojištění</t>
  </si>
  <si>
    <t>Ost.fin.oper</t>
  </si>
  <si>
    <t>Vypoř.min.let</t>
  </si>
  <si>
    <t>Rozdíl mezi Pa V</t>
  </si>
  <si>
    <t>Součet příjmů</t>
  </si>
  <si>
    <t>Součet výdajů</t>
  </si>
  <si>
    <t>Rozdíl</t>
  </si>
  <si>
    <t xml:space="preserve">Celkové příjmy </t>
  </si>
  <si>
    <t>Celkové výdaje</t>
  </si>
  <si>
    <t>Konsolidace</t>
  </si>
  <si>
    <t>Příjmy po konsolidaci</t>
  </si>
  <si>
    <t>Výdaje po konsolidaci</t>
  </si>
  <si>
    <t>Splátky úvěru kráodob.i dlouhodobých</t>
  </si>
  <si>
    <t>Celkem rozdíl</t>
  </si>
  <si>
    <t>Počáteční stav finančních prostředků</t>
  </si>
  <si>
    <t>na účtech</t>
  </si>
  <si>
    <t>Celkem</t>
  </si>
  <si>
    <t>Komunikace</t>
  </si>
  <si>
    <t>Svoz ostat.odp</t>
  </si>
  <si>
    <t>Podpora činnosti</t>
  </si>
  <si>
    <t>Splátky úvěru kr. dlouhodo</t>
  </si>
  <si>
    <t>strana č.2</t>
  </si>
  <si>
    <t>strana č.1</t>
  </si>
  <si>
    <t>Zpracovala: Olga Avramidu</t>
  </si>
  <si>
    <t xml:space="preserve">                   starosta</t>
  </si>
  <si>
    <t>Vyvěšeno dne:</t>
  </si>
  <si>
    <t>Schváleno v zastupitelstvem obce dne:</t>
  </si>
  <si>
    <t xml:space="preserve">Nevyčerpaná dotace na volby </t>
  </si>
  <si>
    <t>Zůstatek na účtech z osatních činností</t>
  </si>
  <si>
    <t>k 1.1.2012</t>
  </si>
  <si>
    <t>Zákl.uměl.školy</t>
  </si>
  <si>
    <t xml:space="preserve"> </t>
  </si>
  <si>
    <t>Nevyčerpana dotace od obcí</t>
  </si>
  <si>
    <t>Přijatý úvěr</t>
  </si>
  <si>
    <t>Prostředky z fin.operací</t>
  </si>
  <si>
    <t>čerpání úvěru</t>
  </si>
  <si>
    <t>Zůstatek na BÚ</t>
  </si>
  <si>
    <t>cizí prostředky</t>
  </si>
  <si>
    <t>Rozdíl mezi poč.</t>
  </si>
  <si>
    <t>rozdíl mezi Va P a splát. úvěru</t>
  </si>
  <si>
    <t>Sport.zař.v maj.obce</t>
  </si>
  <si>
    <t>Komunální odpad</t>
  </si>
  <si>
    <t>Monitoring půdy</t>
  </si>
  <si>
    <t xml:space="preserve">z toho nevyčerpaná dotaceKÚ na kanalizaci </t>
  </si>
  <si>
    <t>Využívání kom.odp</t>
  </si>
  <si>
    <t>Konečný stav finančních prostředků</t>
  </si>
  <si>
    <t>Použité finanční prostředky z před.let</t>
  </si>
  <si>
    <t>Fin.pr.z předešlých let</t>
  </si>
  <si>
    <t>Snížení fin.prostředků na účtech</t>
  </si>
  <si>
    <t>Zůstatek fin.prostř.na účtech</t>
  </si>
  <si>
    <t>Splátky dlouh.úvěrů</t>
  </si>
  <si>
    <t>ÚP dotace VPP
ÚZ 13101</t>
  </si>
  <si>
    <t>ÚP dotace VPP
ÚZ 13013</t>
  </si>
  <si>
    <t>Dotace na volby do  Parlamentu</t>
  </si>
  <si>
    <t>Dotace úspora energie MPO</t>
  </si>
  <si>
    <t>Vratka za volby 
do Senátu 2016</t>
  </si>
  <si>
    <t>Maateřská škola</t>
  </si>
  <si>
    <t>Ostatní zálež.vzdělávání</t>
  </si>
  <si>
    <t>Činnosti knihovnické</t>
  </si>
  <si>
    <t>Ostatní zál. kultury</t>
  </si>
  <si>
    <t>Pořízení, zach. kult. Pam.</t>
  </si>
  <si>
    <t>Ost. Sl. V sociální péče</t>
  </si>
  <si>
    <t>Nízkoprah. Pro děti a mlád.</t>
  </si>
  <si>
    <t>Volby do Parlamentu ČR</t>
  </si>
  <si>
    <t>Převody vl.fondům</t>
  </si>
  <si>
    <t>Využívání ostat. Odpadů</t>
  </si>
  <si>
    <t>Doatce ze st.rozpočtu</t>
  </si>
  <si>
    <t>Dotace na opr.kabin</t>
  </si>
  <si>
    <t>Celk.příjmy.za par</t>
  </si>
  <si>
    <t>na účtech k 1.1.17</t>
  </si>
  <si>
    <t>k 31.12.2017</t>
  </si>
  <si>
    <t>Schválil: Marcela Hrancová</t>
  </si>
  <si>
    <t>Česká spořitelna 1845687339/0800</t>
  </si>
  <si>
    <t>ČNB 9a-3910771/0710</t>
  </si>
  <si>
    <t>PS</t>
  </si>
  <si>
    <t>Ve  Vysoké 21.05.2018</t>
  </si>
  <si>
    <t xml:space="preserve">Souhrnný rozbor hospodaření obce Vysoká za rok 2017 -  závěrečný účet                              </t>
  </si>
  <si>
    <t>Příl.č. 2</t>
  </si>
  <si>
    <t>pod.č.usnesení: 4/25</t>
  </si>
  <si>
    <t>s vyjádřením: z.o.souhlasí s celoročním hospodařením obce Vysoká za rok 2017 a schvaluje závěrečný účet bez výhrad</t>
  </si>
  <si>
    <t>Sňato dne: 30.6.2019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</si>
</sst>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0_ ;[Red]\-#,##0.00\ "/>
    <numFmt numFmtId="166" formatCode="mmm/yyyy"/>
    <numFmt numFmtId="167" formatCode="#,##0.00_ ;\-#,##0.00\ "/>
  </numFmts>
  <fonts count="3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.5"/>
      <name val="Arial"/>
      <family val="0"/>
    </font>
    <font>
      <b/>
      <sz val="6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/>
    </xf>
    <xf numFmtId="167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165" fontId="1" fillId="0" borderId="0" xfId="0" applyNumberFormat="1" applyFon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zoomScalePageLayoutView="0" workbookViewId="0" topLeftCell="A49">
      <selection activeCell="D93" sqref="D93"/>
    </sheetView>
  </sheetViews>
  <sheetFormatPr defaultColWidth="9.140625" defaultRowHeight="12.75"/>
  <cols>
    <col min="1" max="1" width="16.8515625" style="0" customWidth="1"/>
    <col min="2" max="2" width="8.57421875" style="0" customWidth="1"/>
    <col min="3" max="3" width="13.00390625" style="0" customWidth="1"/>
    <col min="4" max="4" width="14.00390625" style="0" customWidth="1"/>
    <col min="5" max="5" width="11.00390625" style="0" customWidth="1"/>
    <col min="6" max="6" width="11.8515625" style="0" customWidth="1"/>
    <col min="7" max="7" width="14.28125" style="0" customWidth="1"/>
    <col min="8" max="8" width="11.57421875" style="0" customWidth="1"/>
    <col min="9" max="9" width="9.8515625" style="0" customWidth="1"/>
    <col min="10" max="10" width="11.00390625" style="0" customWidth="1"/>
    <col min="11" max="11" width="10.28125" style="0" customWidth="1"/>
    <col min="12" max="12" width="17.140625" style="0" customWidth="1"/>
    <col min="17" max="17" width="12.7109375" style="0" bestFit="1" customWidth="1"/>
    <col min="19" max="19" width="10.8515625" style="0" bestFit="1" customWidth="1"/>
  </cols>
  <sheetData>
    <row r="1" spans="2:12" ht="12.75">
      <c r="B1" t="s">
        <v>97</v>
      </c>
      <c r="C1" s="49" t="s">
        <v>96</v>
      </c>
      <c r="L1" t="s">
        <v>42</v>
      </c>
    </row>
    <row r="2" spans="1:12" ht="19.5" customHeight="1">
      <c r="A2" s="18" t="s">
        <v>0</v>
      </c>
      <c r="B2" s="18" t="s">
        <v>1</v>
      </c>
      <c r="C2" s="40" t="s">
        <v>88</v>
      </c>
      <c r="D2" s="19" t="s">
        <v>2</v>
      </c>
      <c r="E2" s="53" t="s">
        <v>86</v>
      </c>
      <c r="F2" s="53" t="s">
        <v>87</v>
      </c>
      <c r="G2" s="19" t="s">
        <v>73</v>
      </c>
      <c r="H2" s="19" t="s">
        <v>72</v>
      </c>
      <c r="I2" s="19" t="s">
        <v>71</v>
      </c>
      <c r="J2" s="19" t="s">
        <v>74</v>
      </c>
      <c r="K2" s="19" t="s">
        <v>75</v>
      </c>
      <c r="L2" s="19" t="s">
        <v>3</v>
      </c>
    </row>
    <row r="3" spans="1:12" ht="9.75" customHeight="1">
      <c r="A3" s="18" t="s">
        <v>4</v>
      </c>
      <c r="B3" s="18"/>
      <c r="C3" s="37">
        <v>8542606.19</v>
      </c>
      <c r="D3" s="20">
        <v>0</v>
      </c>
      <c r="E3" s="18"/>
      <c r="F3" s="18"/>
      <c r="G3" s="20"/>
      <c r="H3" s="18"/>
      <c r="I3" s="18"/>
      <c r="J3" s="18"/>
      <c r="K3" s="18"/>
      <c r="L3" s="20">
        <f aca="true" t="shared" si="0" ref="L3:L11">C3-D3+E3+F3+G3+H3+I3+J3+K3</f>
        <v>8542606.19</v>
      </c>
    </row>
    <row r="4" spans="1:12" ht="9.75" customHeight="1">
      <c r="A4" s="18" t="s">
        <v>5</v>
      </c>
      <c r="B4" s="18"/>
      <c r="C4" s="37">
        <v>0</v>
      </c>
      <c r="D4" s="37"/>
      <c r="E4" s="18"/>
      <c r="F4" s="18"/>
      <c r="G4" s="18"/>
      <c r="H4" s="18"/>
      <c r="I4" s="18"/>
      <c r="J4" s="18"/>
      <c r="K4" s="18"/>
      <c r="L4" s="20">
        <f t="shared" si="0"/>
        <v>0</v>
      </c>
    </row>
    <row r="5" spans="1:12" ht="9.75" customHeight="1">
      <c r="A5" s="18" t="s">
        <v>6</v>
      </c>
      <c r="B5" s="18">
        <v>1014</v>
      </c>
      <c r="C5" s="37"/>
      <c r="D5" s="37">
        <v>11519</v>
      </c>
      <c r="E5" s="18"/>
      <c r="F5" s="18"/>
      <c r="G5" s="18"/>
      <c r="H5" s="18"/>
      <c r="I5" s="18"/>
      <c r="J5" s="18"/>
      <c r="K5" s="18"/>
      <c r="L5" s="20">
        <f t="shared" si="0"/>
        <v>-11519</v>
      </c>
    </row>
    <row r="6" spans="1:12" ht="9.75" customHeight="1">
      <c r="A6" s="18" t="s">
        <v>7</v>
      </c>
      <c r="B6" s="18">
        <v>1019</v>
      </c>
      <c r="C6" s="37">
        <v>57931</v>
      </c>
      <c r="D6" s="37">
        <v>6351</v>
      </c>
      <c r="E6" s="18"/>
      <c r="F6" s="20"/>
      <c r="G6" s="18"/>
      <c r="H6" s="18"/>
      <c r="I6" s="18"/>
      <c r="J6" s="18"/>
      <c r="K6" s="18"/>
      <c r="L6" s="20">
        <f t="shared" si="0"/>
        <v>51580</v>
      </c>
    </row>
    <row r="7" spans="1:12" ht="9.75" customHeight="1">
      <c r="A7" s="18" t="s">
        <v>39</v>
      </c>
      <c r="B7" s="18">
        <v>1039</v>
      </c>
      <c r="C7" s="37">
        <v>171218.22</v>
      </c>
      <c r="D7" s="37">
        <v>4428</v>
      </c>
      <c r="E7" s="18"/>
      <c r="F7" s="20"/>
      <c r="G7" s="18"/>
      <c r="H7" s="18"/>
      <c r="I7" s="18"/>
      <c r="J7" s="18"/>
      <c r="K7" s="18"/>
      <c r="L7" s="20">
        <f t="shared" si="0"/>
        <v>166790.22</v>
      </c>
    </row>
    <row r="8" spans="1:12" ht="9.75" customHeight="1">
      <c r="A8" s="18" t="s">
        <v>37</v>
      </c>
      <c r="B8" s="18">
        <v>2212</v>
      </c>
      <c r="C8" s="37"/>
      <c r="D8" s="37">
        <v>3806726</v>
      </c>
      <c r="E8" s="18"/>
      <c r="F8" s="18"/>
      <c r="G8" s="18"/>
      <c r="H8" s="18"/>
      <c r="I8" s="18"/>
      <c r="J8" s="18"/>
      <c r="K8" s="18"/>
      <c r="L8" s="20">
        <f t="shared" si="0"/>
        <v>-3806726</v>
      </c>
    </row>
    <row r="9" spans="1:12" ht="9.75" customHeight="1">
      <c r="A9" s="18" t="s">
        <v>8</v>
      </c>
      <c r="B9" s="18">
        <v>2219</v>
      </c>
      <c r="C9" s="37"/>
      <c r="D9" s="37">
        <v>64632.01</v>
      </c>
      <c r="E9" s="18"/>
      <c r="F9" s="18"/>
      <c r="G9" s="18"/>
      <c r="H9" s="18"/>
      <c r="I9" s="18"/>
      <c r="J9" s="18"/>
      <c r="K9" s="18"/>
      <c r="L9" s="20">
        <f t="shared" si="0"/>
        <v>-64632.01</v>
      </c>
    </row>
    <row r="10" spans="1:12" ht="9.75" customHeight="1">
      <c r="A10" s="18" t="s">
        <v>9</v>
      </c>
      <c r="B10" s="18">
        <v>2310</v>
      </c>
      <c r="C10" s="37">
        <v>33560</v>
      </c>
      <c r="D10" s="37">
        <v>0</v>
      </c>
      <c r="E10" s="18"/>
      <c r="F10" s="18"/>
      <c r="G10" s="18"/>
      <c r="H10" s="18"/>
      <c r="I10" s="18"/>
      <c r="J10" s="18"/>
      <c r="K10" s="20"/>
      <c r="L10" s="20">
        <f t="shared" si="0"/>
        <v>33560</v>
      </c>
    </row>
    <row r="11" spans="1:12" ht="9.75" customHeight="1">
      <c r="A11" s="18" t="s">
        <v>76</v>
      </c>
      <c r="B11" s="18">
        <v>3111</v>
      </c>
      <c r="C11" s="37">
        <v>0</v>
      </c>
      <c r="D11" s="37">
        <v>17650.01</v>
      </c>
      <c r="E11" s="18"/>
      <c r="F11" s="20"/>
      <c r="G11" s="20"/>
      <c r="H11" s="18"/>
      <c r="I11" s="18"/>
      <c r="J11" s="18"/>
      <c r="K11" s="20"/>
      <c r="L11" s="20">
        <f t="shared" si="0"/>
        <v>-17650.01</v>
      </c>
    </row>
    <row r="12" spans="1:12" ht="9.75" customHeight="1">
      <c r="A12" s="18" t="s">
        <v>50</v>
      </c>
      <c r="B12" s="18">
        <v>3231</v>
      </c>
      <c r="C12" s="37">
        <v>0</v>
      </c>
      <c r="D12" s="37">
        <v>0</v>
      </c>
      <c r="E12" s="18"/>
      <c r="F12" s="21"/>
      <c r="G12" s="18"/>
      <c r="H12" s="18"/>
      <c r="I12" s="18"/>
      <c r="J12" s="18"/>
      <c r="K12" s="18"/>
      <c r="L12" s="20">
        <v>0</v>
      </c>
    </row>
    <row r="13" spans="1:12" ht="9.75" customHeight="1">
      <c r="A13" s="18" t="s">
        <v>77</v>
      </c>
      <c r="B13" s="18">
        <v>3299</v>
      </c>
      <c r="C13" s="37">
        <v>0</v>
      </c>
      <c r="D13" s="37">
        <v>31152</v>
      </c>
      <c r="E13" s="18"/>
      <c r="F13" s="18"/>
      <c r="G13" s="18"/>
      <c r="H13" s="18"/>
      <c r="I13" s="18"/>
      <c r="J13" s="18"/>
      <c r="K13" s="18"/>
      <c r="L13" s="20">
        <v>-31152</v>
      </c>
    </row>
    <row r="14" spans="1:12" ht="9.75" customHeight="1">
      <c r="A14" s="23" t="s">
        <v>78</v>
      </c>
      <c r="B14" s="23">
        <v>3314</v>
      </c>
      <c r="C14" s="37">
        <v>0</v>
      </c>
      <c r="D14" s="37">
        <v>6138</v>
      </c>
      <c r="E14" s="18"/>
      <c r="F14" s="18"/>
      <c r="G14" s="18"/>
      <c r="H14" s="18"/>
      <c r="I14" s="18"/>
      <c r="J14" s="18"/>
      <c r="K14" s="18"/>
      <c r="L14" s="20">
        <v>-6138</v>
      </c>
    </row>
    <row r="15" spans="1:12" ht="9.75" customHeight="1">
      <c r="A15" s="18" t="s">
        <v>79</v>
      </c>
      <c r="B15" s="18">
        <v>3319</v>
      </c>
      <c r="C15" s="38">
        <v>0</v>
      </c>
      <c r="D15" s="37">
        <v>12000</v>
      </c>
      <c r="E15" s="18"/>
      <c r="F15" s="18"/>
      <c r="G15" s="18"/>
      <c r="H15" s="18"/>
      <c r="I15" s="18"/>
      <c r="J15" s="18"/>
      <c r="K15" s="18"/>
      <c r="L15" s="20">
        <v>-12000</v>
      </c>
    </row>
    <row r="16" spans="1:12" ht="9.75" customHeight="1">
      <c r="A16" s="23" t="s">
        <v>80</v>
      </c>
      <c r="B16" s="23">
        <v>3326</v>
      </c>
      <c r="C16" s="37">
        <v>0</v>
      </c>
      <c r="D16" s="37">
        <v>4000</v>
      </c>
      <c r="E16" s="20"/>
      <c r="F16" s="22"/>
      <c r="G16" s="20"/>
      <c r="H16" s="20"/>
      <c r="I16" s="20"/>
      <c r="J16" s="18"/>
      <c r="K16" s="18"/>
      <c r="L16" s="20">
        <v>-4000</v>
      </c>
    </row>
    <row r="17" spans="1:12" ht="9.75" customHeight="1">
      <c r="A17" s="18" t="s">
        <v>10</v>
      </c>
      <c r="B17" s="18">
        <v>3399</v>
      </c>
      <c r="C17" s="37">
        <v>58120</v>
      </c>
      <c r="D17" s="38">
        <v>239857.13</v>
      </c>
      <c r="E17" s="20"/>
      <c r="F17" s="22"/>
      <c r="G17" s="20"/>
      <c r="H17" s="20"/>
      <c r="I17" s="20"/>
      <c r="J17" s="18"/>
      <c r="K17" s="18"/>
      <c r="L17" s="20">
        <f>C17-D17+E17+F17+G17+H17+I17+J17+K17</f>
        <v>-181737.13</v>
      </c>
    </row>
    <row r="18" spans="1:12" ht="9.75" customHeight="1">
      <c r="A18" s="18" t="s">
        <v>60</v>
      </c>
      <c r="B18" s="18">
        <v>3412</v>
      </c>
      <c r="C18" s="37">
        <v>0</v>
      </c>
      <c r="D18" s="37">
        <v>2805853.28</v>
      </c>
      <c r="E18" s="18"/>
      <c r="F18" s="22">
        <v>541633.94</v>
      </c>
      <c r="G18" s="18"/>
      <c r="H18" s="18"/>
      <c r="I18" s="18"/>
      <c r="J18" s="18"/>
      <c r="K18" s="18"/>
      <c r="L18" s="20">
        <f aca="true" t="shared" si="1" ref="L18:L42">C18-D18+E18+F18+G18+H18+I18+J18+K18</f>
        <v>-2264219.34</v>
      </c>
    </row>
    <row r="19" spans="1:12" ht="9.75" customHeight="1">
      <c r="A19" s="18" t="s">
        <v>11</v>
      </c>
      <c r="B19" s="18">
        <v>3419</v>
      </c>
      <c r="C19" s="37">
        <v>0</v>
      </c>
      <c r="D19" s="37">
        <v>70600</v>
      </c>
      <c r="E19" s="18"/>
      <c r="F19" s="22"/>
      <c r="G19" s="18"/>
      <c r="H19" s="18"/>
      <c r="I19" s="18"/>
      <c r="J19" s="18"/>
      <c r="K19" s="18"/>
      <c r="L19" s="20">
        <f t="shared" si="1"/>
        <v>-70600</v>
      </c>
    </row>
    <row r="20" spans="1:12" ht="9.75" customHeight="1">
      <c r="A20" s="18" t="s">
        <v>12</v>
      </c>
      <c r="B20" s="18">
        <v>3613</v>
      </c>
      <c r="C20" s="37">
        <v>174339</v>
      </c>
      <c r="D20" s="37">
        <v>584542.55</v>
      </c>
      <c r="E20" s="18"/>
      <c r="F20" s="25"/>
      <c r="G20" s="18"/>
      <c r="H20" s="25"/>
      <c r="I20" s="18"/>
      <c r="J20" s="25"/>
      <c r="K20" s="18"/>
      <c r="L20" s="20">
        <f t="shared" si="1"/>
        <v>-410203.55000000005</v>
      </c>
    </row>
    <row r="21" spans="1:12" ht="9.75" customHeight="1">
      <c r="A21" s="18" t="s">
        <v>13</v>
      </c>
      <c r="B21" s="18">
        <v>3631</v>
      </c>
      <c r="C21" s="37">
        <v>0</v>
      </c>
      <c r="D21" s="37">
        <v>1294418.75</v>
      </c>
      <c r="E21" s="18"/>
      <c r="F21" s="22"/>
      <c r="G21" s="18"/>
      <c r="H21" s="18"/>
      <c r="I21" s="18"/>
      <c r="J21" s="18">
        <v>496262</v>
      </c>
      <c r="K21" s="18"/>
      <c r="L21" s="20">
        <f t="shared" si="1"/>
        <v>-798156.75</v>
      </c>
    </row>
    <row r="22" spans="1:19" ht="9.75" customHeight="1">
      <c r="A22" s="18" t="s">
        <v>14</v>
      </c>
      <c r="B22" s="18">
        <v>3632</v>
      </c>
      <c r="C22" s="37">
        <v>1900</v>
      </c>
      <c r="D22" s="37">
        <v>0</v>
      </c>
      <c r="E22" s="18"/>
      <c r="F22" s="24"/>
      <c r="G22" s="18"/>
      <c r="H22" s="18"/>
      <c r="I22" s="18"/>
      <c r="J22" s="36"/>
      <c r="K22" s="18"/>
      <c r="L22" s="20">
        <f t="shared" si="1"/>
        <v>1900</v>
      </c>
      <c r="Q22" s="43"/>
      <c r="S22" s="43"/>
    </row>
    <row r="23" spans="1:19" ht="9.75" customHeight="1">
      <c r="A23" s="18" t="s">
        <v>61</v>
      </c>
      <c r="B23" s="18">
        <v>3722</v>
      </c>
      <c r="C23" s="37">
        <v>30300</v>
      </c>
      <c r="D23" s="37">
        <v>210307</v>
      </c>
      <c r="E23" s="18"/>
      <c r="F23" s="18"/>
      <c r="G23" s="18"/>
      <c r="H23" s="18"/>
      <c r="I23" s="18"/>
      <c r="J23" s="18"/>
      <c r="K23" s="18"/>
      <c r="L23" s="20">
        <f t="shared" si="1"/>
        <v>-180007</v>
      </c>
      <c r="Q23" s="43"/>
      <c r="S23" s="43"/>
    </row>
    <row r="24" spans="1:19" ht="9.75" customHeight="1">
      <c r="A24" s="18" t="s">
        <v>38</v>
      </c>
      <c r="B24" s="18">
        <v>3723</v>
      </c>
      <c r="C24" s="37">
        <v>25500</v>
      </c>
      <c r="D24" s="37">
        <v>0</v>
      </c>
      <c r="E24" s="18"/>
      <c r="F24" s="18"/>
      <c r="G24" s="18"/>
      <c r="H24" s="18"/>
      <c r="I24" s="18"/>
      <c r="J24" s="18"/>
      <c r="K24" s="18"/>
      <c r="L24" s="20">
        <f t="shared" si="1"/>
        <v>25500</v>
      </c>
      <c r="Q24" s="43"/>
      <c r="S24" s="43"/>
    </row>
    <row r="25" spans="1:17" ht="9.75" customHeight="1">
      <c r="A25" s="18" t="s">
        <v>64</v>
      </c>
      <c r="B25" s="18">
        <v>3725</v>
      </c>
      <c r="C25" s="37">
        <v>34333.5</v>
      </c>
      <c r="D25" s="37">
        <v>24913</v>
      </c>
      <c r="E25" s="18"/>
      <c r="F25" s="18"/>
      <c r="G25" s="18"/>
      <c r="H25" s="20" t="s">
        <v>51</v>
      </c>
      <c r="I25" s="18"/>
      <c r="J25" s="18"/>
      <c r="K25" s="18"/>
      <c r="L25" s="20">
        <v>9420</v>
      </c>
      <c r="Q25" s="43"/>
    </row>
    <row r="26" spans="1:17" ht="9.75" customHeight="1">
      <c r="A26" s="52" t="s">
        <v>85</v>
      </c>
      <c r="B26" s="52">
        <v>3726</v>
      </c>
      <c r="C26" s="37">
        <v>1460</v>
      </c>
      <c r="D26" s="37">
        <v>0</v>
      </c>
      <c r="E26" s="18"/>
      <c r="F26" s="18"/>
      <c r="G26" s="18"/>
      <c r="H26" s="18"/>
      <c r="I26" s="18"/>
      <c r="J26" s="18"/>
      <c r="K26" s="18"/>
      <c r="L26" s="20">
        <f t="shared" si="1"/>
        <v>1460</v>
      </c>
      <c r="Q26" s="43"/>
    </row>
    <row r="27" spans="1:17" ht="9.75" customHeight="1">
      <c r="A27" s="18" t="s">
        <v>62</v>
      </c>
      <c r="B27" s="18">
        <v>3733</v>
      </c>
      <c r="C27" s="37">
        <v>0</v>
      </c>
      <c r="D27" s="37">
        <v>6776</v>
      </c>
      <c r="E27" s="18"/>
      <c r="F27" s="18"/>
      <c r="G27" s="18"/>
      <c r="H27" s="18"/>
      <c r="I27" s="18"/>
      <c r="J27" s="18"/>
      <c r="K27" s="18"/>
      <c r="L27" s="20">
        <f t="shared" si="1"/>
        <v>-6776</v>
      </c>
      <c r="Q27" s="43"/>
    </row>
    <row r="28" spans="1:17" ht="9.75" customHeight="1">
      <c r="A28" s="18" t="s">
        <v>15</v>
      </c>
      <c r="B28" s="18">
        <v>3745</v>
      </c>
      <c r="C28" s="37">
        <v>0</v>
      </c>
      <c r="D28" s="37">
        <v>1317676.99</v>
      </c>
      <c r="E28" s="18"/>
      <c r="F28" s="18"/>
      <c r="G28" s="18"/>
      <c r="H28" s="18">
        <v>121380</v>
      </c>
      <c r="I28" s="18">
        <v>515334</v>
      </c>
      <c r="J28" s="20"/>
      <c r="K28" s="18"/>
      <c r="L28" s="20">
        <f t="shared" si="1"/>
        <v>-680962.99</v>
      </c>
      <c r="Q28" s="43"/>
    </row>
    <row r="29" spans="1:17" ht="9.75" customHeight="1">
      <c r="A29" s="18" t="s">
        <v>81</v>
      </c>
      <c r="B29" s="18">
        <v>4359</v>
      </c>
      <c r="C29" s="37">
        <v>0</v>
      </c>
      <c r="D29" s="37">
        <v>9715</v>
      </c>
      <c r="E29" s="18"/>
      <c r="F29" s="18"/>
      <c r="G29" s="18"/>
      <c r="H29" s="18"/>
      <c r="I29" s="18"/>
      <c r="J29" s="18"/>
      <c r="K29" s="18"/>
      <c r="L29" s="20">
        <f t="shared" si="1"/>
        <v>-9715</v>
      </c>
      <c r="Q29" s="43"/>
    </row>
    <row r="30" spans="1:17" ht="9.75" customHeight="1">
      <c r="A30" s="40" t="s">
        <v>82</v>
      </c>
      <c r="B30" s="18">
        <v>4375</v>
      </c>
      <c r="C30" s="37">
        <v>0</v>
      </c>
      <c r="D30" s="37">
        <v>8000</v>
      </c>
      <c r="E30" s="18"/>
      <c r="F30" s="18"/>
      <c r="G30" s="18"/>
      <c r="H30" s="18"/>
      <c r="I30" s="18"/>
      <c r="J30" s="18"/>
      <c r="K30" s="18"/>
      <c r="L30" s="20">
        <f t="shared" si="1"/>
        <v>-8000</v>
      </c>
      <c r="Q30" s="43"/>
    </row>
    <row r="31" spans="1:17" ht="9.75" customHeight="1">
      <c r="A31" s="18" t="s">
        <v>16</v>
      </c>
      <c r="B31" s="18">
        <v>5512</v>
      </c>
      <c r="C31" s="37">
        <v>0</v>
      </c>
      <c r="D31" s="37">
        <v>0</v>
      </c>
      <c r="E31" s="18"/>
      <c r="F31" s="18"/>
      <c r="G31" s="18"/>
      <c r="H31" s="18"/>
      <c r="I31" s="18"/>
      <c r="J31" s="18"/>
      <c r="K31" s="18"/>
      <c r="L31" s="20">
        <f t="shared" si="1"/>
        <v>0</v>
      </c>
      <c r="Q31" s="43"/>
    </row>
    <row r="32" spans="1:17" ht="9.75" customHeight="1">
      <c r="A32" s="18" t="s">
        <v>17</v>
      </c>
      <c r="B32" s="52">
        <v>6112</v>
      </c>
      <c r="C32" s="37">
        <v>0</v>
      </c>
      <c r="D32" s="37">
        <v>747527.69</v>
      </c>
      <c r="E32" s="18"/>
      <c r="F32" s="18"/>
      <c r="G32" s="18"/>
      <c r="H32" s="18"/>
      <c r="I32" s="18"/>
      <c r="J32" s="18"/>
      <c r="K32" s="18"/>
      <c r="L32" s="20">
        <f t="shared" si="1"/>
        <v>-747527.69</v>
      </c>
      <c r="Q32" s="43"/>
    </row>
    <row r="33" spans="1:12" ht="9.75" customHeight="1">
      <c r="A33" s="40" t="s">
        <v>83</v>
      </c>
      <c r="B33" s="18">
        <v>6114</v>
      </c>
      <c r="C33" s="37">
        <v>0</v>
      </c>
      <c r="D33" s="37">
        <v>15407.49</v>
      </c>
      <c r="E33" s="18"/>
      <c r="F33" s="18"/>
      <c r="G33" s="18">
        <v>27182</v>
      </c>
      <c r="H33" s="18"/>
      <c r="I33" s="18"/>
      <c r="J33" s="18"/>
      <c r="K33" s="18"/>
      <c r="L33" s="20">
        <f t="shared" si="1"/>
        <v>11774.51</v>
      </c>
    </row>
    <row r="34" spans="1:12" ht="9.75" customHeight="1">
      <c r="A34" s="18" t="s">
        <v>18</v>
      </c>
      <c r="B34" s="18">
        <v>6171</v>
      </c>
      <c r="C34" s="37">
        <v>15821</v>
      </c>
      <c r="D34" s="37">
        <v>1209152.33</v>
      </c>
      <c r="E34" s="18">
        <v>59900</v>
      </c>
      <c r="F34" s="18"/>
      <c r="G34" s="18"/>
      <c r="H34" s="18"/>
      <c r="I34" s="18"/>
      <c r="J34" s="18"/>
      <c r="K34" s="18"/>
      <c r="L34" s="20">
        <f t="shared" si="1"/>
        <v>-1133431.33</v>
      </c>
    </row>
    <row r="35" spans="1:12" ht="9.75" customHeight="1">
      <c r="A35" s="18" t="s">
        <v>19</v>
      </c>
      <c r="B35" s="18">
        <v>6310</v>
      </c>
      <c r="C35" s="37">
        <v>1184.63</v>
      </c>
      <c r="D35" s="37">
        <v>8442.6</v>
      </c>
      <c r="E35" s="18"/>
      <c r="F35" s="18"/>
      <c r="G35" s="18"/>
      <c r="H35" s="18"/>
      <c r="I35" s="18"/>
      <c r="J35" s="18"/>
      <c r="K35" s="18"/>
      <c r="L35" s="20">
        <f t="shared" si="1"/>
        <v>-7257.97</v>
      </c>
    </row>
    <row r="36" spans="1:12" ht="9.75" customHeight="1">
      <c r="A36" s="18" t="s">
        <v>20</v>
      </c>
      <c r="B36" s="18">
        <v>6320</v>
      </c>
      <c r="C36" s="37">
        <v>0</v>
      </c>
      <c r="D36" s="37">
        <v>46672</v>
      </c>
      <c r="E36" s="18"/>
      <c r="F36" s="18"/>
      <c r="G36" s="18"/>
      <c r="H36" s="18"/>
      <c r="I36" s="18"/>
      <c r="J36" s="18"/>
      <c r="K36" s="18"/>
      <c r="L36" s="20">
        <f t="shared" si="1"/>
        <v>-46672</v>
      </c>
    </row>
    <row r="37" spans="1:12" ht="9.75" customHeight="1">
      <c r="A37" s="50" t="s">
        <v>84</v>
      </c>
      <c r="B37" s="51">
        <v>6330</v>
      </c>
      <c r="C37" s="37">
        <v>1585000</v>
      </c>
      <c r="D37" s="37">
        <v>1585000</v>
      </c>
      <c r="E37" s="18"/>
      <c r="F37" s="18"/>
      <c r="G37" s="18"/>
      <c r="H37" s="18"/>
      <c r="I37" s="18"/>
      <c r="J37" s="18"/>
      <c r="K37" s="18"/>
      <c r="L37" s="20">
        <f t="shared" si="1"/>
        <v>0</v>
      </c>
    </row>
    <row r="38" spans="1:12" ht="9.75" customHeight="1">
      <c r="A38" s="18" t="s">
        <v>21</v>
      </c>
      <c r="B38" s="18">
        <v>6399</v>
      </c>
      <c r="C38" s="37">
        <v>0</v>
      </c>
      <c r="D38" s="37">
        <v>61940</v>
      </c>
      <c r="E38" s="18"/>
      <c r="F38" s="18"/>
      <c r="G38" s="18"/>
      <c r="H38" s="18"/>
      <c r="I38" s="18"/>
      <c r="J38" s="18"/>
      <c r="K38" s="18"/>
      <c r="L38" s="20">
        <f t="shared" si="1"/>
        <v>-61940</v>
      </c>
    </row>
    <row r="39" spans="1:12" ht="9.75" customHeight="1">
      <c r="A39" s="18" t="s">
        <v>22</v>
      </c>
      <c r="B39" s="18">
        <v>6402</v>
      </c>
      <c r="C39" s="37">
        <v>0</v>
      </c>
      <c r="D39" s="37">
        <v>13438</v>
      </c>
      <c r="E39" s="18"/>
      <c r="F39" s="18"/>
      <c r="G39" s="18"/>
      <c r="H39" s="18"/>
      <c r="I39" s="18"/>
      <c r="J39" s="18"/>
      <c r="K39" s="18"/>
      <c r="L39" s="20">
        <f t="shared" si="1"/>
        <v>-13438</v>
      </c>
    </row>
    <row r="40" spans="1:12" ht="9.75" customHeight="1">
      <c r="A40" s="1"/>
      <c r="B40" s="1"/>
      <c r="C40" s="1"/>
      <c r="D40" s="37"/>
      <c r="E40" s="18"/>
      <c r="F40" s="18"/>
      <c r="G40" s="18"/>
      <c r="H40" s="18"/>
      <c r="I40" s="18"/>
      <c r="J40" s="18"/>
      <c r="K40" s="18"/>
      <c r="L40" s="20">
        <f t="shared" si="1"/>
        <v>0</v>
      </c>
    </row>
    <row r="41" spans="1:12" ht="9.75" customHeight="1">
      <c r="A41" s="1"/>
      <c r="B41" s="1"/>
      <c r="C41" s="1"/>
      <c r="D41" s="37"/>
      <c r="E41" s="18"/>
      <c r="F41" s="18"/>
      <c r="G41" s="18"/>
      <c r="H41" s="18"/>
      <c r="I41" s="18"/>
      <c r="J41" s="18"/>
      <c r="K41" s="18"/>
      <c r="L41" s="20">
        <f t="shared" si="1"/>
        <v>0</v>
      </c>
    </row>
    <row r="42" spans="1:12" ht="9.75" customHeight="1">
      <c r="A42" s="1"/>
      <c r="B42" s="1"/>
      <c r="C42" s="1"/>
      <c r="D42" s="1"/>
      <c r="E42" s="18"/>
      <c r="F42" s="18"/>
      <c r="G42" s="18"/>
      <c r="H42" s="18"/>
      <c r="I42" s="18"/>
      <c r="J42" s="18"/>
      <c r="K42" s="18"/>
      <c r="L42" s="20">
        <f t="shared" si="1"/>
        <v>0</v>
      </c>
    </row>
    <row r="43" spans="1:12" ht="9.75" customHeight="1">
      <c r="A43" s="1"/>
      <c r="B43" s="1"/>
      <c r="C43" s="1"/>
      <c r="D43" s="1"/>
      <c r="E43" s="18"/>
      <c r="F43" s="18"/>
      <c r="G43" s="18"/>
      <c r="H43" s="18"/>
      <c r="I43" s="18"/>
      <c r="J43" s="18"/>
      <c r="K43" s="18"/>
      <c r="L43" s="20">
        <f>C38-D40+E43+F43+G43+H43+I43+J43+K43</f>
        <v>0</v>
      </c>
    </row>
    <row r="44" spans="1:12" ht="9.75" customHeight="1">
      <c r="A44" s="1"/>
      <c r="B44" s="1"/>
      <c r="C44" s="1"/>
      <c r="D44" s="1"/>
      <c r="E44" s="18"/>
      <c r="F44" s="18"/>
      <c r="G44" s="18"/>
      <c r="H44" s="18"/>
      <c r="I44" s="20"/>
      <c r="J44" s="18"/>
      <c r="K44" s="18"/>
      <c r="L44" s="20">
        <f>C39-D41+E44+F44+G44+H44+I44+J44+K44</f>
        <v>0</v>
      </c>
    </row>
    <row r="45" spans="1:12" ht="9.75" customHeight="1">
      <c r="A45" s="1"/>
      <c r="B45" s="1"/>
      <c r="C45" s="37"/>
      <c r="D45" s="37"/>
      <c r="E45" s="18"/>
      <c r="F45" s="18"/>
      <c r="G45" s="18"/>
      <c r="H45" s="18"/>
      <c r="I45" s="18"/>
      <c r="J45" s="18"/>
      <c r="K45" s="18"/>
      <c r="L45" s="20">
        <f aca="true" t="shared" si="2" ref="L45:L54">C45-D45+E45+F45+G45+H45+I45+J45+K45</f>
        <v>0</v>
      </c>
    </row>
    <row r="46" spans="1:12" ht="9.75" customHeight="1">
      <c r="A46" s="1"/>
      <c r="B46" s="1"/>
      <c r="C46" s="37"/>
      <c r="D46" s="37"/>
      <c r="E46" s="18"/>
      <c r="F46" s="18"/>
      <c r="G46" s="18"/>
      <c r="H46" s="18"/>
      <c r="I46" s="18"/>
      <c r="J46" s="18"/>
      <c r="K46" s="18"/>
      <c r="L46" s="20">
        <f t="shared" si="2"/>
        <v>0</v>
      </c>
    </row>
    <row r="47" spans="1:12" ht="9.75" customHeight="1">
      <c r="A47" s="1"/>
      <c r="B47" s="1"/>
      <c r="C47" s="39"/>
      <c r="D47" s="37"/>
      <c r="E47" s="18"/>
      <c r="F47" s="20"/>
      <c r="G47" s="18"/>
      <c r="H47" s="20"/>
      <c r="I47" s="18"/>
      <c r="J47" s="18"/>
      <c r="K47" s="18"/>
      <c r="L47" s="20">
        <f t="shared" si="2"/>
        <v>0</v>
      </c>
    </row>
    <row r="48" spans="1:12" ht="9.75" customHeight="1">
      <c r="A48" s="1"/>
      <c r="B48" s="1"/>
      <c r="C48" s="39"/>
      <c r="D48" s="37"/>
      <c r="E48" s="18"/>
      <c r="F48" s="18"/>
      <c r="G48" s="18"/>
      <c r="H48" s="18"/>
      <c r="I48" s="18"/>
      <c r="J48" s="18"/>
      <c r="K48" s="18"/>
      <c r="L48" s="20">
        <f t="shared" si="2"/>
        <v>0</v>
      </c>
    </row>
    <row r="49" spans="1:12" ht="9.75" customHeight="1">
      <c r="A49" s="1"/>
      <c r="B49" s="1"/>
      <c r="C49" s="37"/>
      <c r="D49" s="38"/>
      <c r="E49" s="18"/>
      <c r="F49" s="20"/>
      <c r="G49" s="18"/>
      <c r="H49" s="20"/>
      <c r="I49" s="18"/>
      <c r="J49" s="18"/>
      <c r="K49" s="18"/>
      <c r="L49" s="20">
        <f t="shared" si="2"/>
        <v>0</v>
      </c>
    </row>
    <row r="50" spans="1:12" ht="9.75" customHeight="1">
      <c r="A50" s="1"/>
      <c r="B50" s="1"/>
      <c r="C50" s="39"/>
      <c r="D50" s="37"/>
      <c r="E50" s="18"/>
      <c r="F50" s="18"/>
      <c r="G50" s="18"/>
      <c r="H50" s="18"/>
      <c r="I50" s="18"/>
      <c r="J50" s="18"/>
      <c r="K50" s="18"/>
      <c r="L50" s="20">
        <f t="shared" si="2"/>
        <v>0</v>
      </c>
    </row>
    <row r="51" spans="1:12" ht="9.75" customHeight="1">
      <c r="A51" s="1"/>
      <c r="B51" s="1"/>
      <c r="C51" s="37"/>
      <c r="D51" s="37"/>
      <c r="E51" s="18"/>
      <c r="F51" s="18"/>
      <c r="G51" s="18"/>
      <c r="H51" s="18"/>
      <c r="I51" s="18"/>
      <c r="J51" s="18"/>
      <c r="K51" s="18"/>
      <c r="L51" s="20">
        <f t="shared" si="2"/>
        <v>0</v>
      </c>
    </row>
    <row r="52" spans="1:12" ht="9.75" customHeight="1">
      <c r="A52" s="1"/>
      <c r="B52" s="1"/>
      <c r="C52" s="39"/>
      <c r="D52" s="37"/>
      <c r="E52" s="18"/>
      <c r="F52" s="18"/>
      <c r="G52" s="18"/>
      <c r="H52" s="18"/>
      <c r="I52" s="18"/>
      <c r="J52" s="18"/>
      <c r="K52" s="18"/>
      <c r="L52" s="20">
        <f t="shared" si="2"/>
        <v>0</v>
      </c>
    </row>
    <row r="53" spans="1:12" ht="9.75" customHeight="1">
      <c r="A53" s="1"/>
      <c r="B53" s="1"/>
      <c r="C53" s="37"/>
      <c r="D53" s="37"/>
      <c r="E53" s="18"/>
      <c r="F53" s="18"/>
      <c r="G53" s="18"/>
      <c r="H53" s="18"/>
      <c r="I53" s="18"/>
      <c r="J53" s="18"/>
      <c r="K53" s="18"/>
      <c r="L53" s="20">
        <f t="shared" si="2"/>
        <v>0</v>
      </c>
    </row>
    <row r="54" spans="1:12" ht="9.75" customHeight="1">
      <c r="A54" s="1"/>
      <c r="B54" s="1"/>
      <c r="C54" s="18"/>
      <c r="D54" s="37"/>
      <c r="E54" s="18"/>
      <c r="F54" s="18"/>
      <c r="G54" s="18"/>
      <c r="H54" s="18"/>
      <c r="I54" s="18"/>
      <c r="J54" s="18"/>
      <c r="K54" s="18"/>
      <c r="L54" s="20">
        <f t="shared" si="2"/>
        <v>0</v>
      </c>
    </row>
    <row r="55" spans="1:12" ht="9.75" customHeight="1">
      <c r="A55" s="26" t="s">
        <v>23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7">
        <f>SUM(L3:L54)</f>
        <v>-1729870.8499999992</v>
      </c>
    </row>
    <row r="56" spans="1:12" ht="9.75" customHeight="1">
      <c r="A56" s="26" t="s">
        <v>24</v>
      </c>
      <c r="B56" s="18"/>
      <c r="C56" s="27">
        <f>SUM(C3:C54)</f>
        <v>10733273.540000001</v>
      </c>
      <c r="D56" s="18"/>
      <c r="E56" s="20">
        <f>SUM(E6:E55)</f>
        <v>59900</v>
      </c>
      <c r="F56" s="20">
        <f>SUM(F3:F55)</f>
        <v>541633.94</v>
      </c>
      <c r="G56" s="20">
        <f>SUM(G3:G54)</f>
        <v>27182</v>
      </c>
      <c r="H56" s="20">
        <f>SUM(H6:H55)</f>
        <v>121380</v>
      </c>
      <c r="I56" s="20">
        <f>SUM(I6:I55)</f>
        <v>515334</v>
      </c>
      <c r="J56" s="20">
        <f>SUM(J6:J55)</f>
        <v>496262</v>
      </c>
      <c r="K56" s="20">
        <f>SUM(K6:K55)</f>
        <v>0</v>
      </c>
      <c r="L56" s="27">
        <f>SUM(C56:K56)</f>
        <v>12494965.48</v>
      </c>
    </row>
    <row r="57" spans="1:12" ht="9.75" customHeight="1">
      <c r="A57" s="26" t="s">
        <v>25</v>
      </c>
      <c r="B57" s="18"/>
      <c r="C57" s="18"/>
      <c r="D57" s="27">
        <f>SUM(D3:D56)</f>
        <v>14224835.83</v>
      </c>
      <c r="E57" s="18"/>
      <c r="F57" s="18"/>
      <c r="G57" s="18"/>
      <c r="H57" s="18"/>
      <c r="I57" s="18"/>
      <c r="J57" s="18"/>
      <c r="K57" s="18"/>
      <c r="L57" s="27">
        <f>-14224835.83</f>
        <v>-14224835.83</v>
      </c>
    </row>
    <row r="58" spans="1:12" ht="9.75" customHeight="1">
      <c r="A58" s="28" t="s">
        <v>23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7">
        <f>SUM(L56:L57)</f>
        <v>-1729870.3499999996</v>
      </c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5" t="s">
        <v>41</v>
      </c>
    </row>
    <row r="62" spans="1:12" ht="12.75" hidden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 hidden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1" ht="12.75">
      <c r="A64" s="9" t="s">
        <v>27</v>
      </c>
      <c r="B64" s="6"/>
      <c r="C64" s="10"/>
      <c r="D64" s="3">
        <v>12494965.48</v>
      </c>
      <c r="E64" s="9" t="s">
        <v>28</v>
      </c>
      <c r="F64" s="6"/>
      <c r="G64" s="3">
        <v>14224835.83</v>
      </c>
      <c r="K64" s="4"/>
    </row>
    <row r="65" spans="1:11" ht="12.75">
      <c r="A65" s="9" t="s">
        <v>29</v>
      </c>
      <c r="B65" s="6"/>
      <c r="C65" s="10"/>
      <c r="D65" s="3">
        <v>-1585000</v>
      </c>
      <c r="E65" s="9" t="s">
        <v>29</v>
      </c>
      <c r="F65" s="6"/>
      <c r="G65" s="3">
        <v>-1585000</v>
      </c>
      <c r="K65" s="4"/>
    </row>
    <row r="66" spans="1:11" ht="12.75">
      <c r="A66" s="9" t="s">
        <v>30</v>
      </c>
      <c r="B66" s="6"/>
      <c r="C66" s="10"/>
      <c r="D66" s="3">
        <f>SUM(D64:D65)</f>
        <v>10909965.48</v>
      </c>
      <c r="E66" s="9" t="s">
        <v>31</v>
      </c>
      <c r="F66" s="6"/>
      <c r="G66" s="3">
        <f>SUM(G64:G65)</f>
        <v>12639835.83</v>
      </c>
      <c r="K66" s="4"/>
    </row>
    <row r="67" spans="1:11" ht="12.75" hidden="1">
      <c r="A67" s="9"/>
      <c r="B67" s="6"/>
      <c r="C67" s="10"/>
      <c r="D67" s="3">
        <f>SUM(D65:D66)</f>
        <v>9324965.48</v>
      </c>
      <c r="E67" s="9"/>
      <c r="F67" s="6"/>
      <c r="G67" s="2"/>
      <c r="K67" s="4"/>
    </row>
    <row r="68" spans="1:11" ht="12.75" hidden="1">
      <c r="A68" s="9"/>
      <c r="B68" s="6"/>
      <c r="C68" s="10"/>
      <c r="D68" s="3">
        <f>SUM(D66:D67)</f>
        <v>20234930.96</v>
      </c>
      <c r="E68" s="9"/>
      <c r="F68" s="6"/>
      <c r="G68" s="2"/>
      <c r="K68" s="4"/>
    </row>
    <row r="69" spans="1:11" ht="12.75">
      <c r="A69" s="9" t="s">
        <v>53</v>
      </c>
      <c r="B69" s="6"/>
      <c r="C69" s="10"/>
      <c r="D69" s="3">
        <v>0</v>
      </c>
      <c r="E69" s="9"/>
      <c r="F69" s="6"/>
      <c r="G69" s="2"/>
      <c r="K69" s="4"/>
    </row>
    <row r="70" spans="1:11" ht="12.75">
      <c r="A70" s="9" t="s">
        <v>32</v>
      </c>
      <c r="B70" s="6"/>
      <c r="C70" s="10"/>
      <c r="D70" s="3">
        <v>0</v>
      </c>
      <c r="E70" s="9" t="s">
        <v>23</v>
      </c>
      <c r="F70" s="6"/>
      <c r="G70" s="3">
        <v>1729870.35</v>
      </c>
      <c r="H70" s="30"/>
      <c r="I70" s="30"/>
      <c r="J70" s="30"/>
      <c r="K70" s="4"/>
    </row>
    <row r="71" spans="1:11" ht="12.75">
      <c r="A71" s="9" t="s">
        <v>31</v>
      </c>
      <c r="B71" s="6"/>
      <c r="C71" s="10"/>
      <c r="D71" s="3">
        <v>-12639835.83</v>
      </c>
      <c r="E71" s="9" t="s">
        <v>40</v>
      </c>
      <c r="F71" s="33"/>
      <c r="G71" s="3">
        <v>0</v>
      </c>
      <c r="H71" s="30"/>
      <c r="I71" s="30"/>
      <c r="J71" s="30"/>
      <c r="K71" s="4"/>
    </row>
    <row r="72" spans="1:11" ht="12.75">
      <c r="A72" s="9" t="s">
        <v>54</v>
      </c>
      <c r="B72" s="6"/>
      <c r="C72" s="10"/>
      <c r="D72" s="3">
        <v>1729870.35</v>
      </c>
      <c r="E72" s="9" t="s">
        <v>33</v>
      </c>
      <c r="F72" s="6"/>
      <c r="G72" s="3">
        <f>SUM(G70:G71)</f>
        <v>1729870.35</v>
      </c>
      <c r="H72" s="31"/>
      <c r="I72" s="30"/>
      <c r="J72" s="30"/>
      <c r="K72" s="4"/>
    </row>
    <row r="73" spans="1:11" ht="12.75">
      <c r="A73" s="9" t="s">
        <v>66</v>
      </c>
      <c r="B73" s="6"/>
      <c r="C73" s="10"/>
      <c r="D73" s="3">
        <f>D66+D69+D70+D71+D72</f>
        <v>0</v>
      </c>
      <c r="H73" s="30"/>
      <c r="I73" s="30"/>
      <c r="J73" s="30"/>
      <c r="K73" s="4"/>
    </row>
    <row r="74" spans="1:11" ht="12.75">
      <c r="A74" s="2" t="s">
        <v>63</v>
      </c>
      <c r="B74" s="2"/>
      <c r="C74" s="2"/>
      <c r="D74" s="3">
        <v>0</v>
      </c>
      <c r="E74" s="41" t="s">
        <v>89</v>
      </c>
      <c r="F74" s="6"/>
      <c r="G74" s="3">
        <v>5400098.2</v>
      </c>
      <c r="H74" s="30"/>
      <c r="I74" s="30"/>
      <c r="J74" s="30"/>
      <c r="K74" s="4"/>
    </row>
    <row r="75" spans="1:11" ht="13.5" thickBot="1">
      <c r="A75" s="17" t="s">
        <v>47</v>
      </c>
      <c r="B75" s="1"/>
      <c r="C75" s="1"/>
      <c r="D75" s="16">
        <v>0</v>
      </c>
      <c r="E75" s="34" t="s">
        <v>68</v>
      </c>
      <c r="F75" s="35"/>
      <c r="G75" s="16">
        <v>-1729870.35</v>
      </c>
      <c r="H75" s="30"/>
      <c r="I75" s="30"/>
      <c r="J75" s="30"/>
      <c r="K75" s="4"/>
    </row>
    <row r="76" spans="1:11" ht="13.5" thickBot="1">
      <c r="A76" s="17" t="s">
        <v>52</v>
      </c>
      <c r="B76" s="1"/>
      <c r="C76" s="1"/>
      <c r="D76" s="16">
        <v>0</v>
      </c>
      <c r="E76" s="34" t="s">
        <v>69</v>
      </c>
      <c r="F76" s="35"/>
      <c r="G76" s="16">
        <f>SUM(G74:G75)</f>
        <v>3670227.85</v>
      </c>
      <c r="H76" s="45"/>
      <c r="I76" s="30"/>
      <c r="J76" s="31"/>
      <c r="K76" s="4"/>
    </row>
    <row r="77" spans="1:11" ht="12.75">
      <c r="A77" s="17" t="s">
        <v>48</v>
      </c>
      <c r="B77" s="2"/>
      <c r="C77" s="2"/>
      <c r="D77" s="3">
        <f>SUM(D73:D75)</f>
        <v>0</v>
      </c>
      <c r="H77" s="4"/>
      <c r="I77" s="4"/>
      <c r="J77" s="4"/>
      <c r="K77" s="4"/>
    </row>
    <row r="78" spans="5:12" ht="12.75">
      <c r="E78" s="2" t="s">
        <v>55</v>
      </c>
      <c r="F78" s="2"/>
      <c r="G78" s="47">
        <v>0</v>
      </c>
      <c r="I78" s="4"/>
      <c r="J78" s="4"/>
      <c r="K78" s="4"/>
      <c r="L78" s="4"/>
    </row>
    <row r="79" spans="1:12" ht="12.75">
      <c r="A79" s="7" t="s">
        <v>34</v>
      </c>
      <c r="B79" s="4"/>
      <c r="C79" s="4"/>
      <c r="D79" s="4"/>
      <c r="E79" s="44" t="s">
        <v>67</v>
      </c>
      <c r="G79" s="46">
        <v>5400098.2</v>
      </c>
      <c r="H79" s="4"/>
      <c r="I79" s="4"/>
      <c r="J79" s="4"/>
      <c r="K79" s="4"/>
      <c r="L79" s="4"/>
    </row>
    <row r="80" spans="1:12" ht="12.75" hidden="1">
      <c r="A80" s="9" t="s">
        <v>35</v>
      </c>
      <c r="B80" s="6" t="s">
        <v>49</v>
      </c>
      <c r="C80" s="10"/>
      <c r="D80" s="3">
        <v>5988633.47</v>
      </c>
      <c r="E80" s="3" t="s">
        <v>56</v>
      </c>
      <c r="F80" s="2"/>
      <c r="G80" s="47">
        <f>SUM(G78:G83)</f>
        <v>-11582573.96</v>
      </c>
      <c r="H80" s="29">
        <v>493816.11</v>
      </c>
      <c r="I80" s="4"/>
      <c r="J80" s="4"/>
      <c r="K80" s="4"/>
      <c r="L80" s="4"/>
    </row>
    <row r="81" spans="1:12" ht="12.75">
      <c r="A81" s="9" t="s">
        <v>94</v>
      </c>
      <c r="B81" s="6"/>
      <c r="C81" s="10"/>
      <c r="D81" s="3">
        <v>5400098.2</v>
      </c>
      <c r="E81" s="3" t="s">
        <v>26</v>
      </c>
      <c r="F81" s="2"/>
      <c r="G81" s="47">
        <v>0</v>
      </c>
      <c r="H81" s="31"/>
      <c r="I81" s="4"/>
      <c r="J81" s="4"/>
      <c r="K81" s="4"/>
      <c r="L81" s="4"/>
    </row>
    <row r="82" spans="1:12" ht="12.75">
      <c r="A82" s="9"/>
      <c r="B82" s="6"/>
      <c r="C82" s="10"/>
      <c r="D82" s="3">
        <v>-1729870.35</v>
      </c>
      <c r="E82" s="3" t="s">
        <v>70</v>
      </c>
      <c r="F82" s="2"/>
      <c r="G82" s="47">
        <v>0</v>
      </c>
      <c r="H82" s="31"/>
      <c r="I82" s="4"/>
      <c r="J82" s="4"/>
      <c r="K82" s="4"/>
      <c r="L82" s="4"/>
    </row>
    <row r="83" spans="1:12" ht="12.75">
      <c r="A83" s="12" t="s">
        <v>65</v>
      </c>
      <c r="B83" s="6"/>
      <c r="C83" s="10"/>
      <c r="D83" s="3">
        <f>SUM(D81:D82)</f>
        <v>3670227.85</v>
      </c>
      <c r="E83" s="2" t="s">
        <v>59</v>
      </c>
      <c r="F83" s="2"/>
      <c r="G83" s="47">
        <v>-1729870.35</v>
      </c>
      <c r="H83" s="30"/>
      <c r="I83" s="4"/>
      <c r="J83" s="4"/>
      <c r="K83" s="4"/>
      <c r="L83" s="4"/>
    </row>
    <row r="84" spans="1:12" ht="12.75">
      <c r="A84" s="9" t="s">
        <v>35</v>
      </c>
      <c r="B84" s="42" t="s">
        <v>90</v>
      </c>
      <c r="C84" s="10"/>
      <c r="D84" s="3">
        <v>3670227.85</v>
      </c>
      <c r="E84" s="2" t="s">
        <v>57</v>
      </c>
      <c r="F84" s="2"/>
      <c r="G84" s="47">
        <v>0</v>
      </c>
      <c r="H84" s="31"/>
      <c r="I84" s="4"/>
      <c r="J84" s="4"/>
      <c r="K84" s="4"/>
      <c r="L84" s="4"/>
    </row>
    <row r="85" spans="1:12" ht="12.75">
      <c r="A85" s="9" t="s">
        <v>92</v>
      </c>
      <c r="B85" s="6"/>
      <c r="C85" s="10"/>
      <c r="D85" s="8">
        <v>3650027.14</v>
      </c>
      <c r="E85" s="2" t="s">
        <v>58</v>
      </c>
      <c r="F85" s="2"/>
      <c r="G85" s="47">
        <v>3670227.85</v>
      </c>
      <c r="H85" s="30"/>
      <c r="I85" s="4"/>
      <c r="J85" s="4"/>
      <c r="K85" s="4"/>
      <c r="L85" s="4"/>
    </row>
    <row r="86" spans="1:12" ht="12.75">
      <c r="A86" s="9" t="s">
        <v>93</v>
      </c>
      <c r="B86" s="6"/>
      <c r="C86" s="10"/>
      <c r="D86" s="8">
        <v>20200.71</v>
      </c>
      <c r="E86" s="17" t="s">
        <v>26</v>
      </c>
      <c r="F86" s="1"/>
      <c r="G86" s="48">
        <v>0</v>
      </c>
      <c r="H86" s="31"/>
      <c r="I86" s="4"/>
      <c r="J86" s="4"/>
      <c r="K86" s="4"/>
      <c r="L86" s="4"/>
    </row>
    <row r="87" spans="1:12" ht="12.75" hidden="1">
      <c r="A87" s="9" t="s">
        <v>36</v>
      </c>
      <c r="B87" s="6"/>
      <c r="C87" s="10"/>
      <c r="D87" s="8">
        <f>SUM(D85:D86)</f>
        <v>3670227.85</v>
      </c>
      <c r="H87" s="30"/>
      <c r="I87" s="4"/>
      <c r="J87" s="4"/>
      <c r="K87" s="4"/>
      <c r="L87" s="4"/>
    </row>
    <row r="88" spans="8:12" ht="12.75">
      <c r="H88" s="30"/>
      <c r="I88" s="5"/>
      <c r="J88" s="4"/>
      <c r="K88" s="4"/>
      <c r="L88" s="4"/>
    </row>
    <row r="89" spans="8:12" ht="12.75">
      <c r="H89" s="30"/>
      <c r="I89" s="4"/>
      <c r="J89" s="4"/>
      <c r="K89" s="4"/>
      <c r="L89" s="4"/>
    </row>
    <row r="90" spans="5:12" ht="12.75">
      <c r="E90" s="30"/>
      <c r="F90" s="31"/>
      <c r="G90" s="31"/>
      <c r="H90" s="30"/>
      <c r="I90" s="4"/>
      <c r="J90" s="4"/>
      <c r="K90" s="4"/>
      <c r="L90" s="4"/>
    </row>
    <row r="91" spans="1:12" ht="12.75">
      <c r="A91" s="30"/>
      <c r="B91" s="30"/>
      <c r="C91" s="30"/>
      <c r="D91" s="55"/>
      <c r="E91" s="30"/>
      <c r="F91" s="31"/>
      <c r="G91" s="31"/>
      <c r="H91" s="30"/>
      <c r="I91" s="4"/>
      <c r="J91" s="4"/>
      <c r="K91" s="4"/>
      <c r="L91" s="4"/>
    </row>
    <row r="92" spans="1:12" ht="12.75">
      <c r="A92" s="30"/>
      <c r="B92" s="30"/>
      <c r="C92" s="30"/>
      <c r="D92" s="55"/>
      <c r="E92" s="30"/>
      <c r="F92" s="31"/>
      <c r="G92" s="31"/>
      <c r="H92" s="30"/>
      <c r="I92" s="4"/>
      <c r="J92" s="4"/>
      <c r="K92" s="4"/>
      <c r="L92" s="4"/>
    </row>
    <row r="93" spans="1:12" ht="12.75">
      <c r="A93" s="54" t="s">
        <v>95</v>
      </c>
      <c r="B93" s="15"/>
      <c r="G93" s="31"/>
      <c r="H93" s="30"/>
      <c r="I93" s="4"/>
      <c r="J93" s="4"/>
      <c r="K93" s="4"/>
      <c r="L93" s="4"/>
    </row>
    <row r="94" spans="1:12" ht="12.75">
      <c r="A94" s="13" t="s">
        <v>43</v>
      </c>
      <c r="B94" s="15"/>
      <c r="G94" s="31"/>
      <c r="H94" s="30"/>
      <c r="I94" s="4"/>
      <c r="J94" s="4"/>
      <c r="K94" s="4"/>
      <c r="L94" s="4"/>
    </row>
    <row r="95" spans="7:12" ht="12.75">
      <c r="G95" s="32"/>
      <c r="H95" s="30"/>
      <c r="I95" s="4"/>
      <c r="J95" s="4"/>
      <c r="K95" s="4"/>
      <c r="L95" s="4"/>
    </row>
    <row r="96" spans="1:12" ht="12.75">
      <c r="A96" s="54" t="s">
        <v>91</v>
      </c>
      <c r="B96" s="15"/>
      <c r="G96" s="11"/>
      <c r="H96" s="30"/>
      <c r="I96" s="4"/>
      <c r="J96" s="4"/>
      <c r="K96" s="4"/>
      <c r="L96" s="4"/>
    </row>
    <row r="97" spans="1:12" ht="12.75">
      <c r="A97" s="13" t="s">
        <v>44</v>
      </c>
      <c r="B97" s="15"/>
      <c r="G97" s="31"/>
      <c r="H97" s="30"/>
      <c r="I97" s="4"/>
      <c r="J97" s="4"/>
      <c r="K97" s="4"/>
      <c r="L97" s="4"/>
    </row>
    <row r="98" spans="1:12" ht="12.75">
      <c r="A98" s="13" t="s">
        <v>45</v>
      </c>
      <c r="B98" s="14"/>
      <c r="C98" s="14">
        <v>43279</v>
      </c>
      <c r="D98" s="14"/>
      <c r="G98" s="31"/>
      <c r="H98" s="30"/>
      <c r="I98" s="4"/>
      <c r="J98" s="4"/>
      <c r="K98" s="4"/>
      <c r="L98" s="4"/>
    </row>
    <row r="99" spans="7:12" ht="12.75">
      <c r="G99" s="31"/>
      <c r="H99" s="30"/>
      <c r="I99" s="4"/>
      <c r="J99" s="4"/>
      <c r="K99" s="4"/>
      <c r="L99" s="4"/>
    </row>
    <row r="100" spans="1:12" ht="12.75">
      <c r="A100" t="s">
        <v>46</v>
      </c>
      <c r="D100" s="56">
        <v>43278</v>
      </c>
      <c r="E100" t="s">
        <v>98</v>
      </c>
      <c r="G100" s="32"/>
      <c r="H100" s="30"/>
      <c r="I100" s="4"/>
      <c r="J100" s="4"/>
      <c r="K100" s="4"/>
      <c r="L100" s="4"/>
    </row>
    <row r="101" spans="1:12" ht="12.75">
      <c r="A101" t="s">
        <v>99</v>
      </c>
      <c r="H101" s="30"/>
      <c r="I101" s="4"/>
      <c r="J101" s="4"/>
      <c r="K101" s="4"/>
      <c r="L101" s="4"/>
    </row>
    <row r="102" spans="1:12" ht="12.75">
      <c r="A102" t="s">
        <v>100</v>
      </c>
      <c r="I102" s="4"/>
      <c r="J102" s="4"/>
      <c r="K102" s="4"/>
      <c r="L102" s="4"/>
    </row>
    <row r="103" spans="9:12" ht="12.75">
      <c r="I103" s="4"/>
      <c r="J103" s="4"/>
      <c r="K103" s="4"/>
      <c r="L103" s="4"/>
    </row>
  </sheetData>
  <sheetProtection/>
  <printOptions/>
  <pageMargins left="0.31496062992125984" right="0.31496062992125984" top="0" bottom="0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OEM</cp:lastModifiedBy>
  <cp:lastPrinted>2018-06-28T15:08:54Z</cp:lastPrinted>
  <dcterms:created xsi:type="dcterms:W3CDTF">2012-05-29T11:59:11Z</dcterms:created>
  <dcterms:modified xsi:type="dcterms:W3CDTF">2018-06-28T15:09:14Z</dcterms:modified>
  <cp:category/>
  <cp:version/>
  <cp:contentType/>
  <cp:contentStatus/>
</cp:coreProperties>
</file>